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<sst xmlns="http://schemas.openxmlformats.org/spreadsheetml/2006/main" count="314" uniqueCount="253">
  <si>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</si>
  <si>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</si>
  <si>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</si>
  <si>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</si>
  <si>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</si>
  <si>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</si>
  <si>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</si>
  <si>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</si>
  <si>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</si>
  <si>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</si>
  <si>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</si>
  <si>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</si>
  <si>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</si>
  <si>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</si>
  <si>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</si>
  <si>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</si>
  <si>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</si>
  <si>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</si>
  <si>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</si>
  <si>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</si>
  <si>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</si>
  <si>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</si>
  <si>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</si>
  <si>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</si>
  <si>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</si>
  <si>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</si>
  <si>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</si>
  <si>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</si>
  <si>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</si>
  <si>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</si>
  <si>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</si>
  <si>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</si>
  <si>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</si>
  <si>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</si>
  <si>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</si>
  <si>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</si>
  <si>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</si>
  <si>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</si>
  <si>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</si>
  <si>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</si>
  <si>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</si>
  <si>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</si>
  <si>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</si>
  <si>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</si>
  <si>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</si>
  <si>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</si>
  <si>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</si>
  <si>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</si>
  <si>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</si>
  <si>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</si>
  <si>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</si>
  <si>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</si>
  <si>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</si>
  <si>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</si>
  <si>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</si>
  <si>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</si>
  <si>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</si>
  <si>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</si>
  <si>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</si>
  <si>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</si>
  <si>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</si>
  <si>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</si>
  <si>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</si>
  <si>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</si>
  <si>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</si>
  <si>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</si>
  <si>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</si>
  <si>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</si>
  <si>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</si>
  <si>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</si>
  <si>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</si>
  <si>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</si>
  <si>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</si>
  <si>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</si>
  <si>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</si>
  <si>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</si>
  <si>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</si>
  <si>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</si>
  <si>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</si>
  <si>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</si>
  <si>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</si>
  <si>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</si>
  <si>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</si>
  <si>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</si>
  <si>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</si>
  <si>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</si>
  <si>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</si>
  <si>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</si>
  <si>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</si>
  <si>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</si>
  <si>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</si>
  <si>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</si>
  <si>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</si>
  <si>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</si>
  <si>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</si>
  <si>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</si>
  <si>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</si>
  <si>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</si>
  <si>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</si>
  <si>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</si>
  <si>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</si>
  <si>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</si>
  <si>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</si>
  <si>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</si>
  <si>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</si>
  <si>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</si>
  <si>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</si>
  <si>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</si>
  <si>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</si>
  <si>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</si>
  <si>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</si>
  <si>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</si>
  <si>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</si>
  <si>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</si>
  <si>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</si>
  <si>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</si>
  <si>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</si>
  <si>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</si>
  <si>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</si>
  <si>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</si>
  <si>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</si>
  <si>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</si>
  <si>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</si>
  <si>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</si>
  <si>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</si>
  <si>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</si>
  <si>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</si>
  <si>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</si>
  <si>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</si>
  <si>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</si>
  <si>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</si>
  <si>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</si>
  <si>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</si>
  <si>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</si>
  <si>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</si>
  <si>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</si>
  <si>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</si>
  <si>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</si>
  <si>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</si>
  <si>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</si>
  <si>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</si>
  <si>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</si>
  <si>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</si>
  <si>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</si>
  <si>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</si>
  <si>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</si>
  <si>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</si>
  <si>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</si>
  <si>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</si>
  <si>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</si>
  <si>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</si>
  <si>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</si>
  <si>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</si>
  <si>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</si>
  <si>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</si>
  <si>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</si>
  <si>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</si>
  <si>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</si>
  <si>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</si>
  <si>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</si>
  <si>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</si>
  <si>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</si>
  <si>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</si>
  <si>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</si>
  <si>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</si>
  <si>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</si>
  <si>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</si>
  <si>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</si>
  <si>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</si>
  <si>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</si>
  <si>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</si>
  <si>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</si>
  <si>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</si>
  <si>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</si>
  <si>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</si>
  <si>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</si>
  <si>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</si>
  <si>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</si>
  <si>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</si>
  <si>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</si>
  <si>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</si>
  <si>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</si>
  <si>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</si>
  <si>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</si>
  <si>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</si>
  <si>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</si>
  <si>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</si>
  <si>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</si>
  <si>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</si>
  <si>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</si>
  <si>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</si>
  <si>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</si>
  <si>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</si>
  <si>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</si>
  <si>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</si>
  <si>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</si>
  <si>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</si>
  <si>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</si>
  <si>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</si>
  <si>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</si>
  <si>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</si>
  <si>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</si>
  <si>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</si>
  <si>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</si>
  <si>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</si>
  <si>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</si>
  <si>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</si>
  <si>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</si>
  <si>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</si>
  <si>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</si>
  <si>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</si>
  <si>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</si>
  <si>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</si>
  <si>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</si>
  <si>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</si>
  <si>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</si>
  <si>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</si>
  <si>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</si>
  <si>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</si>
  <si>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</si>
  <si>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</si>
  <si>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</si>
  <si>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</si>
  <si>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</si>
  <si>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</si>
  <si>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</si>
  <si>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</si>
  <si>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</si>
  <si>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</si>
  <si>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</si>
  <si>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</si>
  <si>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</si>
  <si>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</si>
  <si>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</si>
  <si>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</si>
  <si>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</si>
  <si>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</si>
  <si>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</si>
  <si>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</si>
  <si>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</si>
  <si>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</si>
  <si>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</si>
  <si>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</si>
  <si>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</si>
  <si>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С.Б. Бейкун</t>
  </si>
  <si>
    <t>М.І. Кондратовець</t>
  </si>
  <si>
    <t>1 липня 2016 року</t>
  </si>
  <si>
    <t>перше півріччя 2016 року</t>
  </si>
  <si>
    <t>Олевський районний суд Житомирської області</t>
  </si>
  <si>
    <t xml:space="preserve">Місцезнаходження: </t>
  </si>
  <si>
    <t>11001. Житомирська область</t>
  </si>
  <si>
    <t>м. Олевськ</t>
  </si>
  <si>
    <t>вул. Володимирська. 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</si>
</sst>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38</v>
      </c>
      <c r="F10" s="113">
        <v>38</v>
      </c>
      <c r="G10" s="113">
        <v>36</v>
      </c>
      <c r="H10" s="113">
        <v>2</v>
      </c>
      <c r="I10" s="113"/>
      <c r="J10" s="113"/>
      <c r="K10" s="113">
        <v>34</v>
      </c>
      <c r="L10" s="113"/>
      <c r="M10" s="117">
        <v>2</v>
      </c>
      <c r="N10" s="98"/>
      <c r="O10" s="120">
        <f>E10-F10</f>
        <v>0</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13</v>
      </c>
      <c r="F15" s="113">
        <v>10</v>
      </c>
      <c r="G15" s="113">
        <v>8</v>
      </c>
      <c r="H15" s="113"/>
      <c r="I15" s="113">
        <v>3</v>
      </c>
      <c r="J15" s="113">
        <v>1</v>
      </c>
      <c r="K15" s="113">
        <v>3</v>
      </c>
      <c r="L15" s="113"/>
      <c r="M15" s="113">
        <v>5</v>
      </c>
      <c r="N15" s="113" t="s">
        <v>146</v>
      </c>
      <c r="O15" s="120">
        <f t="shared" si="0"/>
        <v>3</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13</v>
      </c>
      <c r="F21" s="113">
        <v>10</v>
      </c>
      <c r="G21" s="113">
        <v>8</v>
      </c>
      <c r="H21" s="113"/>
      <c r="I21" s="113">
        <v>3</v>
      </c>
      <c r="J21" s="113">
        <v>1</v>
      </c>
      <c r="K21" s="113">
        <v>3</v>
      </c>
      <c r="L21" s="113"/>
      <c r="M21" s="113">
        <v>5</v>
      </c>
      <c r="N21" s="113" t="s">
        <v>146</v>
      </c>
      <c r="O21" s="120">
        <f t="shared" si="0"/>
        <v>3</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51</v>
      </c>
      <c r="F23" s="119">
        <f>F10+F12+F15+F22</f>
        <v>48</v>
      </c>
      <c r="G23" s="113">
        <f>G10+G12+G15+G22</f>
        <v>44</v>
      </c>
      <c r="H23" s="113">
        <f>H10+H15</f>
        <v>2</v>
      </c>
      <c r="I23" s="113">
        <f>I10+I15</f>
        <v>3</v>
      </c>
      <c r="J23" s="113">
        <f>J10+J12+J15</f>
        <v>1</v>
      </c>
      <c r="K23" s="113">
        <f>K10+K12+K15</f>
        <v>37</v>
      </c>
      <c r="L23" s="113">
        <f>L10+L12+L15+L22</f>
        <v>0</v>
      </c>
      <c r="M23" s="119">
        <f>M10+M12+M15+M22</f>
        <v>7</v>
      </c>
      <c r="N23" s="119">
        <f>N10</f>
        <v>0</v>
      </c>
      <c r="O23" s="120">
        <f t="shared" si="0"/>
        <v>3</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44</v>
      </c>
      <c r="G31" s="121">
        <v>34</v>
      </c>
      <c r="H31" s="121">
        <v>19</v>
      </c>
      <c r="I31" s="121">
        <v>19</v>
      </c>
      <c r="J31" s="121">
        <v>18</v>
      </c>
      <c r="K31" s="121"/>
      <c r="L31" s="121"/>
      <c r="M31" s="121"/>
      <c r="N31" s="121">
        <v>25</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&amp;L46B8F61D&amp;CФорма № 2-А, Підрозділ: Олевський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v>1</v>
      </c>
      <c r="E10" s="98">
        <v>1</v>
      </c>
      <c r="F10" s="98">
        <v>1</v>
      </c>
      <c r="G10" s="98">
        <v>1</v>
      </c>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1</v>
      </c>
      <c r="E12" s="98"/>
      <c r="F12" s="98"/>
      <c r="G12" s="98"/>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c r="F24" s="98"/>
      <c r="G24" s="98"/>
      <c r="H24" s="98"/>
      <c r="I24" s="98"/>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c r="F25" s="98"/>
      <c r="G25" s="98"/>
      <c r="H25" s="98"/>
      <c r="I25" s="98"/>
      <c r="J25" s="98"/>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v>1</v>
      </c>
      <c r="F43" s="98">
        <v>1</v>
      </c>
      <c r="G43" s="98">
        <v>1</v>
      </c>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v>
      </c>
      <c r="D44" s="98"/>
      <c r="E44" s="98">
        <v>1</v>
      </c>
      <c r="F44" s="98">
        <v>1</v>
      </c>
      <c r="G44" s="98">
        <v>1</v>
      </c>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9</v>
      </c>
      <c r="D88" s="98">
        <v>32</v>
      </c>
      <c r="E88" s="98">
        <v>17</v>
      </c>
      <c r="F88" s="98">
        <v>17</v>
      </c>
      <c r="G88" s="98">
        <v>16</v>
      </c>
      <c r="H88" s="98"/>
      <c r="I88" s="98"/>
      <c r="J88" s="98"/>
      <c r="K88" s="116">
        <v>24</v>
      </c>
      <c r="L88" s="98"/>
      <c r="M88" s="172">
        <v>1248</v>
      </c>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9</v>
      </c>
      <c r="D90" s="98">
        <v>32</v>
      </c>
      <c r="E90" s="98">
        <v>17</v>
      </c>
      <c r="F90" s="98">
        <v>17</v>
      </c>
      <c r="G90" s="98">
        <v>16</v>
      </c>
      <c r="H90" s="98"/>
      <c r="I90" s="98"/>
      <c r="J90" s="98"/>
      <c r="K90" s="116">
        <v>24</v>
      </c>
      <c r="L90" s="98"/>
      <c r="M90" s="172">
        <v>1248</v>
      </c>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9</v>
      </c>
      <c r="D94" s="98">
        <v>32</v>
      </c>
      <c r="E94" s="98">
        <v>17</v>
      </c>
      <c r="F94" s="98">
        <v>17</v>
      </c>
      <c r="G94" s="98">
        <v>16</v>
      </c>
      <c r="H94" s="98"/>
      <c r="I94" s="98"/>
      <c r="J94" s="98"/>
      <c r="K94" s="116">
        <v>24</v>
      </c>
      <c r="L94" s="98"/>
      <c r="M94" s="172">
        <v>1248</v>
      </c>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10</v>
      </c>
      <c r="D114" s="112">
        <f aca="true" t="shared" si="0" ref="D114:O114">SUM(D8,D9,D12,D29,D30,D43,D49,D52,D79,D88,D103,D109,D113)</f>
        <v>34</v>
      </c>
      <c r="E114" s="112">
        <f t="shared" si="0"/>
        <v>19</v>
      </c>
      <c r="F114" s="112">
        <f t="shared" si="0"/>
        <v>19</v>
      </c>
      <c r="G114" s="112">
        <f t="shared" si="0"/>
        <v>18</v>
      </c>
      <c r="H114" s="112">
        <f t="shared" si="0"/>
        <v>0</v>
      </c>
      <c r="I114" s="112">
        <f t="shared" si="0"/>
        <v>0</v>
      </c>
      <c r="J114" s="112">
        <f t="shared" si="0"/>
        <v>0</v>
      </c>
      <c r="K114" s="112">
        <f t="shared" si="0"/>
        <v>25</v>
      </c>
      <c r="L114" s="112">
        <f t="shared" si="0"/>
        <v>0</v>
      </c>
      <c r="M114" s="173">
        <f t="shared" si="0"/>
        <v>1248</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&amp;L46B8F61D&amp;CФорма № 2-А, Підрозділ: Олевський районний суд Житомирської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&amp;L46B8F61D&amp;CФорма № 2-А, Підрозділ: Олевський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12</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17</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c r="F36" s="272"/>
      <c r="G36" s="272"/>
      <c r="H36" s="160"/>
      <c r="I36" s="159"/>
      <c r="J36" s="161"/>
      <c r="K36" s="160"/>
      <c r="L36" s="162"/>
      <c r="M36" s="163"/>
      <c r="N36" s="164"/>
    </row>
    <row r="37" spans="1:15" ht="15.75">
      <c r="A37" s="83"/>
      <c r="B37" s="159" t="s">
        <v>234</v>
      </c>
      <c r="C37" s="154"/>
      <c r="D37" s="154"/>
      <c r="E37" s="262"/>
      <c r="F37" s="262"/>
      <c r="G37" s="262"/>
      <c r="H37" s="154"/>
      <c r="I37" s="154"/>
      <c r="J37" s="161"/>
      <c r="K37" s="160"/>
      <c r="L37" s="163"/>
      <c r="M37" s="163"/>
      <c r="N37" s="163"/>
      <c r="O37" s="84"/>
    </row>
    <row r="38" spans="1:15" ht="15.75" customHeight="1">
      <c r="A38" s="83"/>
      <c r="B38" s="154" t="s">
        <v>235</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&amp;L46B8F61D&amp;CФорма № 2-А, Підрозділ: Олевський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248</v>
      </c>
      <c r="D24" s="349"/>
      <c r="E24" s="349"/>
      <c r="F24" s="349"/>
      <c r="G24" s="349"/>
      <c r="H24" s="349"/>
      <c r="I24" s="349"/>
      <c r="J24" s="350"/>
    </row>
    <row r="25" spans="1:10" ht="19.5" customHeight="1">
      <c r="A25" s="347" t="s">
        <v>249</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&amp;L46B8F61D&amp;C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2016-09-02T08:19:20Z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2-А_00287_2.2016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46B8F61D</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