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<sst xmlns="http://schemas.openxmlformats.org/spreadsheetml/2006/main" count="266" uniqueCount="198">
  <si>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</si>
  <si>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</si>
  <si>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</si>
  <si>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</si>
  <si>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</si>
  <si>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</si>
  <si>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</si>
  <si>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</si>
  <si>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</si>
  <si>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</si>
  <si>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</si>
  <si>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</si>
  <si>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</si>
  <si>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</si>
  <si>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</si>
  <si>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</si>
  <si>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</si>
  <si>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</si>
  <si>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</si>
  <si>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</si>
  <si>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</si>
  <si>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</si>
  <si>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</si>
  <si>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</si>
  <si>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</si>
  <si>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</si>
  <si>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</si>
  <si>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</si>
  <si>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</si>
  <si>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</si>
  <si>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</si>
  <si>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</si>
  <si>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</si>
  <si>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</si>
  <si>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</si>
  <si>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</si>
  <si>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</si>
  <si>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</si>
  <si>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</si>
  <si>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</si>
  <si>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</si>
  <si>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</si>
  <si>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</si>
  <si>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</si>
  <si>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</si>
  <si>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</si>
  <si>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</si>
  <si>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</si>
  <si>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</si>
  <si>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</si>
  <si>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</si>
  <si>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</si>
  <si>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</si>
  <si>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</si>
  <si>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</si>
  <si>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</si>
  <si>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</si>
  <si>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</si>
  <si>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</si>
  <si>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</si>
  <si>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</si>
  <si>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</si>
  <si>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</si>
  <si>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</si>
  <si>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</si>
  <si>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</si>
  <si>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</si>
  <si>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</si>
  <si>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</si>
  <si>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</si>
  <si>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</si>
  <si>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</si>
  <si>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</si>
  <si>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</si>
  <si>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</si>
  <si>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</si>
  <si>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</si>
  <si>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</si>
  <si>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</si>
  <si>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</si>
  <si>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</si>
  <si>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</si>
  <si>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</si>
  <si>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</si>
  <si>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</si>
  <si>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</si>
  <si>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</si>
  <si>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</si>
  <si>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</si>
  <si>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</si>
  <si>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</si>
  <si>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</si>
  <si>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</si>
  <si>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</si>
  <si>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</si>
  <si>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</si>
  <si>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</si>
  <si>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</si>
  <si>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</si>
  <si>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</si>
  <si>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</si>
  <si>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</si>
  <si>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</si>
  <si>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</si>
  <si>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</si>
  <si>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</si>
  <si>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</si>
  <si>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</si>
  <si>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</si>
  <si>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</si>
  <si>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</si>
  <si>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</si>
  <si>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</si>
  <si>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</si>
  <si>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</si>
  <si>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</si>
  <si>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</si>
  <si>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</si>
  <si>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</si>
  <si>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</si>
  <si>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</si>
  <si>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</si>
  <si>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</si>
  <si>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</si>
  <si>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</si>
  <si>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</si>
  <si>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</si>
  <si>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</si>
  <si>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</si>
  <si>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</si>
  <si>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</si>
  <si>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</si>
  <si>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</si>
  <si>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</si>
  <si>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</si>
  <si>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</si>
  <si>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</si>
  <si>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</si>
  <si>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</si>
  <si>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</si>
  <si>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</si>
  <si>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</si>
  <si>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</si>
  <si>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</si>
  <si>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</si>
  <si>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</si>
  <si>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</si>
  <si>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</si>
  <si>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</si>
  <si>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</si>
  <si>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</si>
  <si>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</si>
  <si>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</si>
  <si>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</si>
  <si>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</si>
  <si>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</si>
  <si>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</si>
  <si>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</si>
  <si>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</si>
  <si>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</si>
  <si>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</si>
  <si>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</si>
  <si>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</si>
  <si>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</si>
  <si>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</si>
  <si>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</si>
  <si>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</si>
  <si>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</si>
  <si>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</si>
  <si>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</si>
  <si>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</si>
  <si>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</si>
  <si>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</si>
  <si>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</si>
  <si>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</si>
  <si>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</si>
  <si>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</si>
  <si>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</si>
  <si>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</si>
  <si>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</si>
  <si>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</si>
  <si>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</si>
  <si>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</si>
  <si>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</si>
  <si>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</si>
  <si>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</si>
  <si>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</si>
  <si>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</si>
  <si>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</si>
  <si>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</si>
  <si>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</si>
  <si>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</si>
  <si>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</si>
  <si>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</si>
  <si>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</si>
  <si>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</si>
  <si>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</si>
  <si>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21 січня 2019 року</t>
  </si>
</sst>
</file>

<file path=xl/styles.xml><?xml version="1.0" encoding="utf-8"?>
<styleSheet xmlns="http://schemas.openxmlformats.org/spreadsheetml/2006/main">
  <numFmts count="6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8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&amp;LB18853B2&amp;C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264</v>
      </c>
      <c r="F6" s="90">
        <v>149</v>
      </c>
      <c r="G6" s="90">
        <v>7</v>
      </c>
      <c r="H6" s="90">
        <v>164</v>
      </c>
      <c r="I6" s="90" t="s">
        <v>180</v>
      </c>
      <c r="J6" s="90">
        <v>100</v>
      </c>
      <c r="K6" s="91">
        <v>28</v>
      </c>
      <c r="L6" s="101">
        <f>E6-F6</f>
        <v>115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560</v>
      </c>
      <c r="F7" s="90">
        <v>557</v>
      </c>
      <c r="G7" s="90">
        <v>2</v>
      </c>
      <c r="H7" s="90">
        <v>545</v>
      </c>
      <c r="I7" s="90">
        <v>451</v>
      </c>
      <c r="J7" s="90">
        <v>15</v>
      </c>
      <c r="K7" s="91"/>
      <c r="L7" s="101">
        <f>E7-F7</f>
        <v>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74</v>
      </c>
      <c r="F9" s="90">
        <v>63</v>
      </c>
      <c r="G9" s="90"/>
      <c r="H9" s="90">
        <v>67</v>
      </c>
      <c r="I9" s="90">
        <v>46</v>
      </c>
      <c r="J9" s="90">
        <v>7</v>
      </c>
      <c r="K9" s="91"/>
      <c r="L9" s="101">
        <f>E9-F9</f>
        <v>11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899</v>
      </c>
      <c r="F14" s="105">
        <f>SUM(F6:F13)</f>
        <v>770</v>
      </c>
      <c r="G14" s="105">
        <f>SUM(G6:G13)</f>
        <v>9</v>
      </c>
      <c r="H14" s="105">
        <f>SUM(H6:H13)</f>
        <v>777</v>
      </c>
      <c r="I14" s="105">
        <f>SUM(I6:I13)</f>
        <v>497</v>
      </c>
      <c r="J14" s="105">
        <f>SUM(J6:J13)</f>
        <v>122</v>
      </c>
      <c r="K14" s="105">
        <f>SUM(K6:K13)</f>
        <v>28</v>
      </c>
      <c r="L14" s="101">
        <f>E14-F14</f>
        <v>129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49</v>
      </c>
      <c r="F15" s="92">
        <v>49</v>
      </c>
      <c r="G15" s="92"/>
      <c r="H15" s="92">
        <v>45</v>
      </c>
      <c r="I15" s="92">
        <v>30</v>
      </c>
      <c r="J15" s="92">
        <v>4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85</v>
      </c>
      <c r="F16" s="92">
        <v>32</v>
      </c>
      <c r="G16" s="92">
        <v>2</v>
      </c>
      <c r="H16" s="92">
        <v>75</v>
      </c>
      <c r="I16" s="92">
        <v>52</v>
      </c>
      <c r="J16" s="92">
        <v>10</v>
      </c>
      <c r="K16" s="91"/>
      <c r="L16" s="101">
        <f>E16-F16</f>
        <v>53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23</v>
      </c>
      <c r="F18" s="91">
        <v>18</v>
      </c>
      <c r="G18" s="91"/>
      <c r="H18" s="91">
        <v>21</v>
      </c>
      <c r="I18" s="91">
        <v>15</v>
      </c>
      <c r="J18" s="91">
        <v>2</v>
      </c>
      <c r="K18" s="91"/>
      <c r="L18" s="101">
        <f>E18-F18</f>
        <v>5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127</v>
      </c>
      <c r="F22" s="91">
        <v>69</v>
      </c>
      <c r="G22" s="91">
        <v>2</v>
      </c>
      <c r="H22" s="91">
        <v>111</v>
      </c>
      <c r="I22" s="91">
        <v>67</v>
      </c>
      <c r="J22" s="91">
        <v>16</v>
      </c>
      <c r="K22" s="91"/>
      <c r="L22" s="101">
        <f>E22-F22</f>
        <v>58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15</v>
      </c>
      <c r="F23" s="91">
        <v>15</v>
      </c>
      <c r="G23" s="91"/>
      <c r="H23" s="91">
        <v>12</v>
      </c>
      <c r="I23" s="91">
        <v>8</v>
      </c>
      <c r="J23" s="91">
        <v>3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449</v>
      </c>
      <c r="F25" s="91">
        <v>432</v>
      </c>
      <c r="G25" s="91"/>
      <c r="H25" s="91">
        <v>436</v>
      </c>
      <c r="I25" s="91">
        <v>376</v>
      </c>
      <c r="J25" s="91">
        <v>13</v>
      </c>
      <c r="K25" s="91"/>
      <c r="L25" s="101">
        <f>E25-F25</f>
        <v>17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547</v>
      </c>
      <c r="F26" s="91">
        <v>379</v>
      </c>
      <c r="G26" s="91">
        <v>3</v>
      </c>
      <c r="H26" s="91">
        <v>390</v>
      </c>
      <c r="I26" s="91">
        <v>311</v>
      </c>
      <c r="J26" s="91">
        <v>157</v>
      </c>
      <c r="K26" s="91">
        <v>11</v>
      </c>
      <c r="L26" s="101">
        <f>E26-F26</f>
        <v>168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41</v>
      </c>
      <c r="F27" s="91">
        <v>38</v>
      </c>
      <c r="G27" s="91"/>
      <c r="H27" s="91">
        <v>40</v>
      </c>
      <c r="I27" s="91">
        <v>31</v>
      </c>
      <c r="J27" s="91">
        <v>1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35</v>
      </c>
      <c r="F28" s="91">
        <v>31</v>
      </c>
      <c r="G28" s="91"/>
      <c r="H28" s="91">
        <v>29</v>
      </c>
      <c r="I28" s="91">
        <v>26</v>
      </c>
      <c r="J28" s="91">
        <v>6</v>
      </c>
      <c r="K28" s="91"/>
      <c r="L28" s="101">
        <f>E28-F28</f>
        <v>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2</v>
      </c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34</v>
      </c>
      <c r="F33" s="91">
        <v>28</v>
      </c>
      <c r="G33" s="91"/>
      <c r="H33" s="91">
        <v>31</v>
      </c>
      <c r="I33" s="91">
        <v>17</v>
      </c>
      <c r="J33" s="91">
        <v>3</v>
      </c>
      <c r="K33" s="91"/>
      <c r="L33" s="101">
        <f>E33-F33</f>
        <v>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718</v>
      </c>
      <c r="F37" s="91">
        <v>536</v>
      </c>
      <c r="G37" s="91">
        <v>3</v>
      </c>
      <c r="H37" s="91">
        <v>535</v>
      </c>
      <c r="I37" s="91">
        <v>364</v>
      </c>
      <c r="J37" s="91">
        <v>183</v>
      </c>
      <c r="K37" s="91">
        <v>11</v>
      </c>
      <c r="L37" s="101">
        <f>E37-F37</f>
        <v>182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911</v>
      </c>
      <c r="F38" s="91">
        <v>825</v>
      </c>
      <c r="G38" s="91"/>
      <c r="H38" s="91">
        <v>836</v>
      </c>
      <c r="I38" s="91" t="s">
        <v>180</v>
      </c>
      <c r="J38" s="91">
        <v>75</v>
      </c>
      <c r="K38" s="91"/>
      <c r="L38" s="101">
        <f>E38-F38</f>
        <v>86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4</v>
      </c>
      <c r="G39" s="91"/>
      <c r="H39" s="91">
        <v>5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9</v>
      </c>
      <c r="F40" s="91">
        <v>9</v>
      </c>
      <c r="G40" s="91"/>
      <c r="H40" s="91">
        <v>9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920</v>
      </c>
      <c r="F41" s="91">
        <f aca="true" t="shared" si="0" ref="F41:K41">F38+F40</f>
        <v>834</v>
      </c>
      <c r="G41" s="91">
        <f t="shared" si="0"/>
        <v>0</v>
      </c>
      <c r="H41" s="91">
        <f t="shared" si="0"/>
        <v>845</v>
      </c>
      <c r="I41" s="91">
        <f>I40</f>
        <v>7</v>
      </c>
      <c r="J41" s="91">
        <f t="shared" si="0"/>
        <v>75</v>
      </c>
      <c r="K41" s="91">
        <f t="shared" si="0"/>
        <v>0</v>
      </c>
      <c r="L41" s="101">
        <f>E41-F41</f>
        <v>86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2664</v>
      </c>
      <c r="F42" s="91">
        <f aca="true" t="shared" si="1" ref="F42:K42">F14+F22+F37+F41</f>
        <v>2209</v>
      </c>
      <c r="G42" s="91">
        <f t="shared" si="1"/>
        <v>14</v>
      </c>
      <c r="H42" s="91">
        <f t="shared" si="1"/>
        <v>2268</v>
      </c>
      <c r="I42" s="91">
        <f t="shared" si="1"/>
        <v>935</v>
      </c>
      <c r="J42" s="91">
        <f t="shared" si="1"/>
        <v>396</v>
      </c>
      <c r="K42" s="91">
        <f t="shared" si="1"/>
        <v>39</v>
      </c>
      <c r="L42" s="101">
        <f>E42-F42</f>
        <v>455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&amp;LB18853B2&amp;CФорма № 1-мзс, Підрозділ: Олевський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98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10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5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&amp;LB18853B2&amp;CФорма № 1-мзс, Підрозділ: Олевський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164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132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268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4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39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5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114525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1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66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521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197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8057276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4139049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747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6448287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145266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640</v>
      </c>
      <c r="F58" s="96">
        <v>109</v>
      </c>
      <c r="G58" s="96">
        <v>20</v>
      </c>
      <c r="H58" s="96">
        <v>5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45</v>
      </c>
      <c r="F59" s="96">
        <v>61</v>
      </c>
      <c r="G59" s="96">
        <v>5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335</v>
      </c>
      <c r="F60" s="96">
        <v>175</v>
      </c>
      <c r="G60" s="96">
        <v>23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831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&amp;LB18853B2&amp;CФорма № 1-мзс, Підрозділ: Олевський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0.09848484848484848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0.22950819672131148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0.060109289617486336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1.0267089180624718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666</v>
      </c>
    </row>
    <row r="11" spans="1:4" ht="16.5" customHeight="1">
      <c r="A11" s="191" t="s">
        <v>65</v>
      </c>
      <c r="B11" s="193"/>
      <c r="C11" s="14">
        <v>9</v>
      </c>
      <c r="D11" s="94">
        <v>62</v>
      </c>
    </row>
    <row r="12" spans="1:4" ht="16.5" customHeight="1">
      <c r="A12" s="295" t="s">
        <v>110</v>
      </c>
      <c r="B12" s="295"/>
      <c r="C12" s="14">
        <v>10</v>
      </c>
      <c r="D12" s="94">
        <v>57</v>
      </c>
    </row>
    <row r="13" spans="1:4" ht="16.5" customHeight="1">
      <c r="A13" s="295" t="s">
        <v>31</v>
      </c>
      <c r="B13" s="295"/>
      <c r="C13" s="14">
        <v>11</v>
      </c>
      <c r="D13" s="94">
        <v>128</v>
      </c>
    </row>
    <row r="14" spans="1:4" ht="16.5" customHeight="1">
      <c r="A14" s="295" t="s">
        <v>111</v>
      </c>
      <c r="B14" s="295"/>
      <c r="C14" s="14">
        <v>12</v>
      </c>
      <c r="D14" s="94">
        <v>111</v>
      </c>
    </row>
    <row r="15" spans="1:4" ht="16.5" customHeight="1">
      <c r="A15" s="295" t="s">
        <v>115</v>
      </c>
      <c r="B15" s="295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&amp;LB18853B2&amp;CФорма № 1-мзс, Підрозділ: Олевський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2019-02-11T13:58:36Z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B18853B2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